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1730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44525" refMode="R1C1"/>
</workbook>
</file>

<file path=xl/calcChain.xml><?xml version="1.0" encoding="utf-8"?>
<calcChain xmlns="http://schemas.openxmlformats.org/spreadsheetml/2006/main">
  <c r="E6" i="13" l="1"/>
  <c r="D5" i="13"/>
  <c r="G6" i="13"/>
  <c r="F6" i="13" l="1"/>
  <c r="F9" i="13"/>
  <c r="E5" i="9" l="1"/>
  <c r="F5" i="9" s="1"/>
  <c r="E5" i="13" l="1"/>
  <c r="D5" i="15" l="1"/>
  <c r="F5" i="15" s="1"/>
  <c r="E9" i="13" l="1"/>
  <c r="F10" i="9" l="1"/>
</calcChain>
</file>

<file path=xl/sharedStrings.xml><?xml version="1.0" encoding="utf-8"?>
<sst xmlns="http://schemas.openxmlformats.org/spreadsheetml/2006/main" count="62" uniqueCount="55">
  <si>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</si>
  <si>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</si>
  <si>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</si>
  <si>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</si>
  <si>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</si>
  <si>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</si>
  <si>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</si>
  <si>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</si>
  <si>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</si>
  <si>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</si>
  <si>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</si>
  <si>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</si>
  <si>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</si>
  <si>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</si>
  <si>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</si>
  <si>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</si>
  <si>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</si>
  <si>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</si>
  <si>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</si>
  <si>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</si>
  <si>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</si>
  <si>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</si>
  <si>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</si>
  <si>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</si>
  <si>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</si>
  <si>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</si>
  <si>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</si>
  <si>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</si>
  <si>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</si>
  <si>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</si>
  <si>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</si>
  <si>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</si>
  <si>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</si>
  <si>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</si>
  <si>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</si>
  <si>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</si>
  <si>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</si>
  <si>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</si>
  <si>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</si>
  <si>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</si>
  <si>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</si>
  <si>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</si>
  <si>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</si>
  <si>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</si>
  <si>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</si>
  <si>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</si>
  <si>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</si>
  <si>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</si>
  <si>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</si>
  <si>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</si>
  <si>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</si>
  <si>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Сумма к вычету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</si>
  <si>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>май 2021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</si>
  <si>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 xml:space="preserve">Отчет по вывозу мусора май </t>
    </r>
    <r>
      <rPr>
        <b/>
        <sz val="20"/>
        <color rgb="FFFF0000"/>
        <rFont val="Times New Roman"/>
        <family val="1"/>
        <charset val="204"/>
      </rPr>
      <t xml:space="preserve">2021 </t>
    </r>
    <r>
      <rPr>
        <b/>
        <sz val="20"/>
        <color rgb="FF000000"/>
        <rFont val="Times New Roman"/>
        <family val="1"/>
        <charset val="204"/>
      </rPr>
      <t>г</t>
    </r>
  </si>
  <si>
    <r>
      <t>СПРАВОЧНАЯ ИНФОРМАЦИЯ потребление коммунальных услуг в доме ул.Кудрявцева, д.2А                                           май 2021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</si>
</sst>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3" applyFont="1" applyBorder="1" applyAlignment="1">
      <alignment horizontal="center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165" fontId="8" fillId="0" borderId="5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vertical="center"/>
    </xf>
    <xf numFmtId="165" fontId="5" fillId="0" borderId="0" xfId="3" applyFont="1" applyAlignment="1">
      <alignment vertical="center"/>
    </xf>
    <xf numFmtId="0" fontId="15" fillId="0" borderId="0" xfId="0" applyFont="1" applyAlignment="1">
      <alignment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166" fontId="15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4" xfId="0" applyBorder="1"/>
    <xf numFmtId="0" fontId="18" fillId="0" borderId="4" xfId="0" applyFont="1" applyBorder="1" applyAlignment="1">
      <alignment vertical="center" wrapText="1"/>
    </xf>
    <xf numFmtId="0" fontId="4" fillId="0" borderId="4" xfId="0" applyFont="1" applyBorder="1"/>
    <xf numFmtId="0" fontId="20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165" fontId="9" fillId="2" borderId="7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3" applyFont="1" applyBorder="1" applyAlignment="1">
      <alignment vertical="center"/>
    </xf>
    <xf numFmtId="14" fontId="7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9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1" fillId="0" borderId="1" xfId="0" applyNumberFormat="1" applyFont="1" applyBorder="1" applyAlignment="1">
      <alignment vertical="center"/>
    </xf>
    <xf numFmtId="1" fontId="9" fillId="2" borderId="4" xfId="3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wrapText="1"/>
    </xf>
    <xf numFmtId="164" fontId="9" fillId="2" borderId="4" xfId="0" applyNumberFormat="1" applyFont="1" applyFill="1" applyBorder="1" applyAlignment="1">
      <alignment horizontal="right" wrapText="1"/>
    </xf>
    <xf numFmtId="166" fontId="9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1" fontId="9" fillId="2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4" xfId="0" applyFont="1" applyBorder="1"/>
    <xf numFmtId="166" fontId="15" fillId="2" borderId="0" xfId="0" applyNumberFormat="1" applyFont="1" applyFill="1" applyAlignment="1">
      <alignment wrapText="1"/>
    </xf>
    <xf numFmtId="166" fontId="9" fillId="2" borderId="8" xfId="0" applyNumberFormat="1" applyFont="1" applyFill="1" applyBorder="1" applyAlignment="1">
      <alignment horizontal="right" vertical="center" wrapText="1"/>
    </xf>
    <xf numFmtId="165" fontId="9" fillId="2" borderId="4" xfId="3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D5" sqref="D5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67" t="s">
        <v>54</v>
      </c>
      <c r="B1" s="67"/>
      <c r="C1" s="67"/>
      <c r="D1" s="67"/>
      <c r="E1" s="67"/>
      <c r="F1" s="67"/>
      <c r="G1" s="67"/>
    </row>
    <row r="2" spans="1:10" ht="35.25" customHeight="1" x14ac:dyDescent="0.2">
      <c r="A2" s="68" t="s">
        <v>8</v>
      </c>
      <c r="B2" s="69" t="s">
        <v>9</v>
      </c>
      <c r="C2" s="68" t="s">
        <v>28</v>
      </c>
      <c r="D2" s="68" t="s">
        <v>10</v>
      </c>
      <c r="E2" s="68" t="s">
        <v>11</v>
      </c>
      <c r="F2" s="68"/>
      <c r="G2" s="68"/>
    </row>
    <row r="3" spans="1:10" ht="24" customHeight="1" x14ac:dyDescent="0.2">
      <c r="A3" s="68"/>
      <c r="B3" s="70"/>
      <c r="C3" s="68"/>
      <c r="D3" s="68"/>
      <c r="E3" s="68" t="s">
        <v>12</v>
      </c>
      <c r="F3" s="68"/>
      <c r="G3" s="72" t="s">
        <v>31</v>
      </c>
    </row>
    <row r="4" spans="1:10" ht="32.25" customHeight="1" x14ac:dyDescent="0.2">
      <c r="A4" s="68"/>
      <c r="B4" s="71"/>
      <c r="C4" s="68"/>
      <c r="D4" s="68"/>
      <c r="E4" s="44" t="s">
        <v>13</v>
      </c>
      <c r="F4" s="45" t="s">
        <v>14</v>
      </c>
      <c r="G4" s="72"/>
    </row>
    <row r="5" spans="1:10" ht="21.75" customHeight="1" x14ac:dyDescent="0.2">
      <c r="A5" s="15"/>
      <c r="B5" s="24" t="s">
        <v>15</v>
      </c>
      <c r="C5" s="16" t="s">
        <v>16</v>
      </c>
      <c r="D5" s="66">
        <f>'Отопление и ГВС'!D5</f>
        <v>722.69</v>
      </c>
      <c r="E5" s="58">
        <f>'Отопление и ГВС'!F5-E6-F6-G6</f>
        <v>63.870400000000004</v>
      </c>
      <c r="F5" s="59"/>
      <c r="G5" s="59"/>
    </row>
    <row r="6" spans="1:10" ht="30" customHeight="1" x14ac:dyDescent="0.3">
      <c r="A6" s="15" t="s">
        <v>24</v>
      </c>
      <c r="B6" s="24" t="s">
        <v>19</v>
      </c>
      <c r="C6" s="16" t="s">
        <v>16</v>
      </c>
      <c r="D6" s="56"/>
      <c r="E6" s="65">
        <f>E7*0.051</f>
        <v>25.091999999999999</v>
      </c>
      <c r="F6" s="65">
        <f>F7*0.051</f>
        <v>7.5785999999999989</v>
      </c>
      <c r="G6" s="65">
        <f>G7*0.051</f>
        <v>0.45899999999999996</v>
      </c>
      <c r="H6" s="17"/>
      <c r="J6" s="14" t="s">
        <v>7</v>
      </c>
    </row>
    <row r="7" spans="1:10" ht="30" customHeight="1" x14ac:dyDescent="0.3">
      <c r="A7" s="15" t="s">
        <v>17</v>
      </c>
      <c r="B7" s="24" t="s">
        <v>33</v>
      </c>
      <c r="C7" s="16" t="s">
        <v>21</v>
      </c>
      <c r="D7" s="56"/>
      <c r="E7" s="58">
        <v>492</v>
      </c>
      <c r="F7" s="58">
        <v>148.6</v>
      </c>
      <c r="G7" s="60">
        <v>9</v>
      </c>
      <c r="H7" s="46"/>
    </row>
    <row r="8" spans="1:10" ht="26.25" customHeight="1" x14ac:dyDescent="0.2">
      <c r="A8" s="15" t="s">
        <v>17</v>
      </c>
      <c r="B8" s="24" t="s">
        <v>32</v>
      </c>
      <c r="C8" s="16" t="s">
        <v>21</v>
      </c>
      <c r="D8" s="55">
        <v>38626</v>
      </c>
      <c r="E8" s="58">
        <v>820</v>
      </c>
      <c r="F8" s="58">
        <v>199.2</v>
      </c>
      <c r="G8" s="61">
        <v>9</v>
      </c>
      <c r="H8" s="46"/>
    </row>
    <row r="9" spans="1:10" ht="25.5" customHeight="1" x14ac:dyDescent="0.3">
      <c r="A9" s="15" t="s">
        <v>17</v>
      </c>
      <c r="B9" s="26" t="s">
        <v>22</v>
      </c>
      <c r="C9" s="16" t="s">
        <v>21</v>
      </c>
      <c r="D9" s="56"/>
      <c r="E9" s="58">
        <f>E8+E7</f>
        <v>1312</v>
      </c>
      <c r="F9" s="58">
        <f>SUM(F7:F8)</f>
        <v>347.79999999999995</v>
      </c>
      <c r="G9" s="61">
        <v>18</v>
      </c>
      <c r="H9" s="46"/>
      <c r="I9" s="14" t="s">
        <v>6</v>
      </c>
    </row>
    <row r="10" spans="1:10" ht="22.5" customHeight="1" x14ac:dyDescent="0.3">
      <c r="A10" s="15" t="s">
        <v>20</v>
      </c>
      <c r="B10" s="24" t="s">
        <v>23</v>
      </c>
      <c r="C10" s="16" t="s">
        <v>18</v>
      </c>
      <c r="D10" s="57"/>
      <c r="E10" s="59"/>
      <c r="F10" s="59"/>
      <c r="G10" s="61">
        <v>4717</v>
      </c>
      <c r="H10" s="17"/>
    </row>
    <row r="11" spans="1:10" ht="45.75" customHeight="1" x14ac:dyDescent="0.2">
      <c r="D11" s="17"/>
      <c r="E11" s="17"/>
      <c r="F11" s="64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7"/>
  <sheetViews>
    <sheetView workbookViewId="0">
      <selection activeCell="F7" sqref="F7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4" t="s">
        <v>2</v>
      </c>
      <c r="B1" s="74"/>
      <c r="C1" s="74"/>
      <c r="D1" s="74"/>
      <c r="E1" s="74"/>
      <c r="F1" s="74"/>
      <c r="G1" s="74"/>
    </row>
    <row r="2" spans="1:13" ht="26.25" customHeight="1" x14ac:dyDescent="0.2">
      <c r="A2" s="73" t="s">
        <v>52</v>
      </c>
      <c r="B2" s="73"/>
      <c r="C2" s="73"/>
      <c r="D2" s="73"/>
      <c r="E2" s="73"/>
      <c r="F2" s="73"/>
      <c r="G2" s="73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7" t="s">
        <v>27</v>
      </c>
      <c r="G4" s="77"/>
      <c r="H4" s="77"/>
    </row>
    <row r="5" spans="1:13" ht="69.75" customHeight="1" x14ac:dyDescent="0.2">
      <c r="A5" s="47">
        <v>25488</v>
      </c>
      <c r="B5" s="7" t="s">
        <v>36</v>
      </c>
      <c r="C5" s="48">
        <v>625.69000000000005</v>
      </c>
      <c r="D5" s="48">
        <v>722.69</v>
      </c>
      <c r="E5" s="41">
        <f>D5-C5</f>
        <v>97</v>
      </c>
      <c r="F5" s="52">
        <f>E5</f>
        <v>97</v>
      </c>
      <c r="G5" s="51"/>
      <c r="H5" s="35"/>
    </row>
    <row r="6" spans="1:13" ht="26.25" customHeight="1" x14ac:dyDescent="0.25">
      <c r="A6" s="8"/>
      <c r="B6" s="9"/>
      <c r="C6" s="49"/>
      <c r="D6" s="49"/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53"/>
    </row>
    <row r="8" spans="1:13" ht="32.25" customHeight="1" thickBot="1" x14ac:dyDescent="0.25">
      <c r="A8" s="12"/>
      <c r="B8" s="12"/>
      <c r="C8" s="12" t="s">
        <v>6</v>
      </c>
      <c r="D8" s="12"/>
      <c r="E8" s="12"/>
      <c r="F8" s="13"/>
      <c r="G8" s="19"/>
      <c r="H8" s="53"/>
    </row>
    <row r="9" spans="1:13" ht="39.75" customHeight="1" thickBot="1" x14ac:dyDescent="0.4">
      <c r="F9" s="20" t="s">
        <v>30</v>
      </c>
      <c r="G9" s="21" t="s">
        <v>29</v>
      </c>
      <c r="H9" s="53"/>
      <c r="I9" s="11"/>
      <c r="J9" s="34"/>
      <c r="K9" s="11"/>
      <c r="L9" s="11"/>
    </row>
    <row r="10" spans="1:13" ht="38.25" customHeight="1" thickBot="1" x14ac:dyDescent="0.35">
      <c r="A10" s="75" t="s">
        <v>25</v>
      </c>
      <c r="B10" s="75"/>
      <c r="C10" s="75"/>
      <c r="D10" s="75"/>
      <c r="E10" s="76"/>
      <c r="F10" s="50">
        <f>(F5*2367.38-650*120.74+G10*4.01)/F7</f>
        <v>16.512415602124982</v>
      </c>
      <c r="G10" s="54">
        <v>5790</v>
      </c>
      <c r="H10" s="27"/>
      <c r="I10" s="31"/>
      <c r="J10" s="42"/>
      <c r="K10" s="43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2" t="s">
        <v>34</v>
      </c>
      <c r="B13" s="32"/>
      <c r="C13" s="32"/>
      <c r="D13" s="32"/>
      <c r="E13" s="32"/>
      <c r="F13" s="33">
        <v>5.0999999999999997E-2</v>
      </c>
      <c r="G13" s="28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2" t="s">
        <v>35</v>
      </c>
      <c r="B14" s="32"/>
      <c r="C14" s="32"/>
      <c r="D14" s="32"/>
      <c r="E14" s="32"/>
      <c r="F14" s="33">
        <v>2367.38</v>
      </c>
      <c r="G14" s="28"/>
      <c r="I14" s="11"/>
      <c r="J14" s="11"/>
      <c r="K14" s="11"/>
      <c r="L14" s="11"/>
      <c r="M14" s="11"/>
    </row>
    <row r="15" spans="1:13" x14ac:dyDescent="0.2">
      <c r="F15" s="29"/>
      <c r="G15" s="29"/>
      <c r="I15" s="11"/>
      <c r="J15" s="11"/>
      <c r="K15" s="11"/>
      <c r="L15" s="11"/>
      <c r="M15" s="11"/>
    </row>
    <row r="16" spans="1:13" ht="23.25" customHeight="1" x14ac:dyDescent="0.2">
      <c r="F16" s="29"/>
      <c r="G16" s="30"/>
      <c r="I16" s="11"/>
      <c r="J16" s="11"/>
      <c r="K16" s="11"/>
      <c r="L16" s="11"/>
      <c r="M16" s="11"/>
    </row>
    <row r="17" spans="9:13" ht="21" customHeight="1" x14ac:dyDescent="0.2">
      <c r="I17" s="11"/>
      <c r="J17" s="28"/>
      <c r="K17" s="11"/>
      <c r="L17" s="11"/>
      <c r="M17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G14" sqref="G14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78" t="s">
        <v>53</v>
      </c>
      <c r="B1" s="79"/>
      <c r="C1" s="79"/>
      <c r="D1" s="79"/>
      <c r="E1" s="79"/>
      <c r="F1" s="80"/>
    </row>
    <row r="2" spans="1:6" ht="25.5" customHeight="1" x14ac:dyDescent="0.2">
      <c r="A2" s="84" t="s">
        <v>37</v>
      </c>
      <c r="B2" s="84"/>
      <c r="C2" s="84"/>
      <c r="D2" s="36" t="s">
        <v>38</v>
      </c>
      <c r="E2" s="36" t="s">
        <v>39</v>
      </c>
      <c r="F2" s="36" t="s">
        <v>40</v>
      </c>
    </row>
    <row r="3" spans="1:6" ht="32.25" customHeight="1" x14ac:dyDescent="0.2">
      <c r="A3" s="85" t="s">
        <v>41</v>
      </c>
      <c r="B3" s="85"/>
      <c r="C3" s="85"/>
      <c r="D3" s="37">
        <v>66.92</v>
      </c>
      <c r="E3" s="38">
        <v>866.1</v>
      </c>
      <c r="F3" s="38">
        <v>57959.41</v>
      </c>
    </row>
    <row r="4" spans="1:6" x14ac:dyDescent="0.2">
      <c r="A4" s="81"/>
      <c r="B4" s="82"/>
      <c r="C4" s="82"/>
      <c r="D4" s="82"/>
      <c r="E4" s="82"/>
      <c r="F4" s="83"/>
    </row>
    <row r="5" spans="1:6" ht="33.75" customHeight="1" x14ac:dyDescent="0.2">
      <c r="A5" s="85" t="s">
        <v>42</v>
      </c>
      <c r="B5" s="85"/>
      <c r="C5" s="85"/>
      <c r="D5" s="38">
        <f>10560.1-B10</f>
        <v>10475.9</v>
      </c>
      <c r="E5" s="39"/>
      <c r="F5" s="40">
        <f>(F3-F4)/D5</f>
        <v>5.5326425414522866</v>
      </c>
    </row>
    <row r="7" spans="1:6" ht="15.75" x14ac:dyDescent="0.25">
      <c r="A7" s="62" t="s">
        <v>45</v>
      </c>
    </row>
    <row r="8" spans="1:6" ht="15.75" x14ac:dyDescent="0.25">
      <c r="A8" s="62"/>
    </row>
    <row r="9" spans="1:6" ht="15.75" x14ac:dyDescent="0.25">
      <c r="A9" s="63" t="s">
        <v>47</v>
      </c>
      <c r="B9" s="25" t="s">
        <v>48</v>
      </c>
      <c r="C9" s="25" t="s">
        <v>49</v>
      </c>
      <c r="D9" s="25" t="s">
        <v>50</v>
      </c>
      <c r="E9" s="25" t="s">
        <v>51</v>
      </c>
    </row>
    <row r="10" spans="1:6" x14ac:dyDescent="0.2">
      <c r="A10" s="23" t="s">
        <v>43</v>
      </c>
      <c r="B10" s="23">
        <v>84.2</v>
      </c>
      <c r="C10" s="23" t="s">
        <v>44</v>
      </c>
      <c r="D10" s="22" t="s">
        <v>46</v>
      </c>
      <c r="E10" s="23"/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2021-06-17T08:27:14Z</cp:lastPrinted>
  <dcterms:created xsi:type="dcterms:W3CDTF">1996-10-08T23:32:33Z</dcterms:created>
  <dcterms:modified xsi:type="dcterms:W3CDTF">2021-06-28T16:55:49Z</dcterms:modified>
</cp:coreProperties>
</file>